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filterPrivacy="1" codeName="Questa_cartella_di_lavoro" defaultThemeVersion="124226"/>
  <xr:revisionPtr revIDLastSave="0" documentId="13_ncr:1_{1D202CF6-3227-4EB5-AE22-94EA8337DAD0}" xr6:coauthVersionLast="36" xr6:coauthVersionMax="36" xr10:uidLastSave="{00000000-0000-0000-0000-000000000000}"/>
  <bookViews>
    <workbookView xWindow="0" yWindow="0" windowWidth="19416" windowHeight="7980" xr2:uid="{00000000-000D-0000-FFFF-FFFF00000000}"/>
  </bookViews>
  <sheets>
    <sheet name="Foglio1" sheetId="1" r:id="rId1"/>
  </sheets>
  <definedNames>
    <definedName name="_xlnm.Print_Area" localSheetId="0">Foglio1!$C$1:$I$51</definedName>
  </definedNames>
  <calcPr calcId="191029"/>
</workbook>
</file>

<file path=xl/calcChain.xml><?xml version="1.0" encoding="utf-8"?>
<calcChain xmlns="http://schemas.openxmlformats.org/spreadsheetml/2006/main">
  <c r="I33" i="1" l="1"/>
  <c r="I32" i="1"/>
  <c r="I31" i="1"/>
  <c r="I30" i="1"/>
  <c r="I29" i="1"/>
  <c r="I28" i="1"/>
  <c r="I27" i="1"/>
  <c r="I26" i="1"/>
  <c r="I25" i="1"/>
  <c r="I24" i="1"/>
  <c r="I23" i="1"/>
  <c r="I22" i="1"/>
  <c r="I21" i="1"/>
  <c r="I20" i="1"/>
  <c r="I19" i="1"/>
  <c r="I18" i="1"/>
  <c r="I17" i="1"/>
  <c r="H19" i="1"/>
  <c r="H26" i="1"/>
  <c r="H33" i="1"/>
  <c r="H32" i="1"/>
  <c r="H29" i="1"/>
  <c r="H27" i="1"/>
  <c r="H28" i="1"/>
  <c r="H31" i="1"/>
  <c r="H30" i="1"/>
  <c r="H25" i="1"/>
  <c r="H23" i="1"/>
  <c r="I14" i="1" l="1"/>
  <c r="I13" i="1"/>
  <c r="I12" i="1"/>
  <c r="I10" i="1" s="1"/>
  <c r="H24" i="1"/>
  <c r="H22" i="1"/>
  <c r="H14" i="1" s="1"/>
  <c r="J14" i="1" s="1"/>
  <c r="H21" i="1"/>
  <c r="H20" i="1"/>
  <c r="H18" i="1"/>
  <c r="H17" i="1"/>
  <c r="H13" i="1" l="1"/>
  <c r="J13" i="1" s="1"/>
  <c r="H12" i="1"/>
  <c r="H10" i="1" s="1"/>
  <c r="I9" i="1"/>
  <c r="I8" i="1" s="1"/>
  <c r="H9" i="1" l="1"/>
</calcChain>
</file>

<file path=xl/sharedStrings.xml><?xml version="1.0" encoding="utf-8"?>
<sst xmlns="http://schemas.openxmlformats.org/spreadsheetml/2006/main" count="97" uniqueCount="51">
  <si>
    <t>…………………………………………………….</t>
  </si>
  <si>
    <t xml:space="preserve">Luogo e data: </t>
  </si>
  <si>
    <t>………………………………………………………………..</t>
  </si>
  <si>
    <t>Importo complessivo</t>
  </si>
  <si>
    <t xml:space="preserve">oneri della sicurezza non soggetti a ribasso d'asta </t>
  </si>
  <si>
    <t xml:space="preserve">Il sottoscritto: ...............................................................................................................................................................................
codice fiscale: .............................................................................................................................................................................................
nato a: .......................................................................... il: ........./......./.................................................................
domiciliato per la carica presso la sede societaria, nella sua qualità di: ...........................................................................................................................................................
e legale rappresentante dell’Impresa: ...............................................................................................
con sede legale in:  ......................................................................................................................................................Via/Piazza: .................................................................................................... C.A.P. ................................................................
Telefono:...............................................; PEC:..............................................................................................................................
codice fiscale: ........................................................ Partita I.V.A.: .......................................................................................................
</t>
  </si>
  <si>
    <t>DOCUMENTO FIRMATO DIGITALMENTE</t>
  </si>
  <si>
    <r>
      <rPr>
        <b/>
        <sz val="11"/>
        <rFont val="Calibri"/>
        <family val="2"/>
        <scheme val="minor"/>
      </rPr>
      <t>N.B.</t>
    </r>
    <r>
      <rPr>
        <sz val="11"/>
        <rFont val="Calibri"/>
        <family val="2"/>
        <scheme val="minor"/>
      </rPr>
      <t xml:space="preserve"> In caso di raggruppamento, consorzio, G.E.I.E. non ancora costituito, l’offerta economica deve essere sottoscritta, pena l’esclusione del costituendo raggruppamento, dal legale rappresentante (o dal soggetto regolarmente munito dei relativi poteri di firma) di ciascuna impresa raggruppanda.</t>
    </r>
  </si>
  <si>
    <t>• la presente offerta è irrevocabile e impegnativa per 180 giorni dal termine ultimo per la presentazione dell’offerta                                                                                                                                                                                                                                                                                                                                     • il prezzo totale offerto è comprensivo di ogni prestazione, fornitura ed onere, necessari a garantire la completa esecuzione a regola d’arte del servizio oggetto della presente richiesta di offerta</t>
  </si>
  <si>
    <r>
      <t>Indicare</t>
    </r>
    <r>
      <rPr>
        <b/>
        <u/>
        <sz val="11"/>
        <color theme="1"/>
        <rFont val="Calibri"/>
        <family val="2"/>
        <scheme val="minor"/>
      </rPr>
      <t xml:space="preserve"> OBBLIGATORIAMENTE</t>
    </r>
    <r>
      <rPr>
        <sz val="11"/>
        <color theme="1"/>
        <rFont val="Calibri"/>
        <family val="2"/>
        <scheme val="minor"/>
      </rPr>
      <t xml:space="preserve"> il Costo (in Euro) del personale (da intendersi compreso nel prezzo complessivo offerto)</t>
    </r>
  </si>
  <si>
    <r>
      <t xml:space="preserve">Indicare </t>
    </r>
    <r>
      <rPr>
        <b/>
        <u/>
        <sz val="11"/>
        <color theme="1"/>
        <rFont val="Calibri"/>
        <family val="2"/>
        <scheme val="minor"/>
      </rPr>
      <t>OBBLIGATORIAMENTE</t>
    </r>
    <r>
      <rPr>
        <sz val="11"/>
        <color theme="1"/>
        <rFont val="Calibri"/>
        <family val="2"/>
        <scheme val="minor"/>
      </rPr>
      <t xml:space="preserve"> i Costi Aziendali (in Euro) propri relativi alla salute ed alla sicurezza sui luoghi di lavoro (da intendersi compreso nel prezzo complessivo offerto)</t>
    </r>
  </si>
  <si>
    <r>
      <rPr>
        <b/>
        <sz val="11"/>
        <rFont val="Calibri"/>
        <family val="2"/>
        <scheme val="minor"/>
      </rPr>
      <t>N.B.</t>
    </r>
    <r>
      <rPr>
        <sz val="11"/>
        <rFont val="Calibri"/>
        <family val="2"/>
        <scheme val="minor"/>
      </rPr>
      <t xml:space="preserve"> Lo schema di offerta economica deve essere compilato, in ogni sua parte (tutte le celle di colore verde), firmato digitalmente dal Legale Rappresentante o procuratore minuto dei relativi poteri. La cella di colore azzurro, corrispondete al prezzo complessivo offerto per il servizio è data dalla somma automatica delle celle corrispondenti al prezzo offerto per ogni singola voce di costo. </t>
    </r>
  </si>
  <si>
    <t>Numero</t>
  </si>
  <si>
    <t>Taglio al tappeto erboso, compreso di pulizia, asportazione della risulta e trasporto in discarica</t>
  </si>
  <si>
    <t>Nr. prestazioni stimate nel triennio</t>
  </si>
  <si>
    <t>Unità di misura della prestazione</t>
  </si>
  <si>
    <t>Concimazioni del manto erboso e degli arbusti</t>
  </si>
  <si>
    <t>Rigenerazione del prato mediante arieggiatura meccanica e risemina delle zone in sofferenza</t>
  </si>
  <si>
    <t>Apertura ad inizio stagione, gestione e chiusura a fine stagione dell’impianto di irrigazione (compreso il posizionamento e la rimozione delle centraline RAIN BIRD modello stagno a 2 e 4 stazioni bluetooth)</t>
  </si>
  <si>
    <t>BASE D'ASTA</t>
  </si>
  <si>
    <t>Potatura (una primaverile e una autunnale) di tutte le siepi e arbusti (abelia frontale, arbusti presenti nell’area del parcheggio, siepe laterale e zona parcheggio)</t>
  </si>
  <si>
    <t>OFFERTA ECONOMICA - Richiesta di Offerta finalizzata all'affidamento diretto del servizio di manutenzione aree verdi (inclusa gestione impianto di irrigazione) della Fondazione CNAO di Pavia</t>
  </si>
  <si>
    <t>CNAO 1</t>
  </si>
  <si>
    <t>CNAO 2</t>
  </si>
  <si>
    <r>
      <t xml:space="preserve">dichiara di voler presentare la presente offerta e che:                                                                                                                                                                                                                                                                                           
• i valori offerti in euro dovranno essere espressi con un numero di cifre decimali dopo la virgola pari a 2 (due); nel caso in cui tali valori dovessero essere espressi con un numero di cifre decimali dopo la virgola superiore a 2 (due), saranno considerate esclusivamente le prime 2 (due) cifre decimali dopo la virgola, senza procedere ad alcun arrotondamento                                                                                                                                                                                                                                                                                                                                                                                                                                                                                                                                                                                                                                  </t>
    </r>
    <r>
      <rPr>
        <b/>
        <u/>
        <sz val="11"/>
        <color rgb="FFFF0000"/>
        <rFont val="Calibri"/>
        <family val="2"/>
        <scheme val="minor"/>
      </rPr>
      <t>• Il fornitore sarà libero di offrire prezzi inferiori o superiori ai valori di riferimento delle singole voci di costo indicati nello schema di offerta economica ma in ogni caso il prezzo complessivo offerto non potrà superare il prezzo complessivo offerto indicati nello schema di offerta economica</t>
    </r>
    <r>
      <rPr>
        <sz val="11"/>
        <color theme="1"/>
        <rFont val="Calibri"/>
        <family val="2"/>
        <scheme val="minor"/>
      </rPr>
      <t xml:space="preserve">                                                                                           </t>
    </r>
  </si>
  <si>
    <t>NOTA BENE: Fornire unitamente al presente schema di offerta economica, debitamente compilato, il listino prezzi dei principali ricambi per l'impianto di irrigazione e di gocciolamento</t>
  </si>
  <si>
    <t>Taglio erba in copertura al sincrotrone (lavoro in quota)</t>
  </si>
  <si>
    <t>Asportazione della risulta in copertura compreso di: pulizia, trasporto risulta in discarica compresi oneri e noleggio elevatore per trasporto attrezzature e risulta (da efettuare in concomitanza con il taglio in copertura)</t>
  </si>
  <si>
    <t>Primo intervento di pulizia Piante infestanti area ex baracche compreso di: pulizia, asportazione della risulta e trasporto in discarica</t>
  </si>
  <si>
    <t>Interventi di pulizia Piante infestanti area ex baracche compreso di: pulizia, asportazione della risulta e trasporto in discarica</t>
  </si>
  <si>
    <t xml:space="preserve">Servizi manutenzione aree verdi (inclusa gestione impianto di irrigazione) della Fondazione CNAO di Pavia </t>
  </si>
  <si>
    <t>BASE</t>
  </si>
  <si>
    <t>Base / Opzionale</t>
  </si>
  <si>
    <t>Area</t>
  </si>
  <si>
    <t>OPZIONALE</t>
  </si>
  <si>
    <t>Interventi di diserbo totale area ghiaia in copertura</t>
  </si>
  <si>
    <r>
      <t xml:space="preserve">Interventi di pulizia delle 2 aree limitrofe al locale biblioteca sito al </t>
    </r>
    <r>
      <rPr>
        <b/>
        <u/>
        <sz val="11"/>
        <rFont val="Calibri"/>
        <family val="2"/>
        <scheme val="minor"/>
      </rPr>
      <t>piano 2</t>
    </r>
    <r>
      <rPr>
        <b/>
        <sz val="11"/>
        <rFont val="Calibri"/>
        <family val="2"/>
        <scheme val="minor"/>
      </rPr>
      <t xml:space="preserve"> dell'edificio principale compreso di: pulizia, asportazione della risulta e trasporto in discarica</t>
    </r>
  </si>
  <si>
    <r>
      <t xml:space="preserve">Interventi di pulizia delle 2 aree speculari a quelle limitrofe al locale biblioteca sito al </t>
    </r>
    <r>
      <rPr>
        <b/>
        <u/>
        <sz val="11"/>
        <rFont val="Calibri"/>
        <family val="2"/>
        <scheme val="minor"/>
      </rPr>
      <t>piano 2</t>
    </r>
    <r>
      <rPr>
        <b/>
        <sz val="11"/>
        <rFont val="Calibri"/>
        <family val="2"/>
        <scheme val="minor"/>
      </rPr>
      <t xml:space="preserve"> dell'edificio principale, compreso di: pulizia, asportazione della risulta e trasporto in discarica</t>
    </r>
  </si>
  <si>
    <r>
      <t xml:space="preserve">Interventi di pulizia dell'area </t>
    </r>
    <r>
      <rPr>
        <b/>
        <u/>
        <sz val="11"/>
        <rFont val="Calibri"/>
        <family val="2"/>
        <scheme val="minor"/>
      </rPr>
      <t>piano 2</t>
    </r>
    <r>
      <rPr>
        <b/>
        <sz val="11"/>
        <rFont val="Calibri"/>
        <family val="2"/>
        <scheme val="minor"/>
      </rPr>
      <t xml:space="preserve"> esterna tetto compreso di: pulizia, asportazione della risulta e trasporto in discarica</t>
    </r>
  </si>
  <si>
    <r>
      <t xml:space="preserve">Interventi di pulizia </t>
    </r>
    <r>
      <rPr>
        <b/>
        <u/>
        <sz val="11"/>
        <rFont val="Calibri"/>
        <family val="2"/>
        <scheme val="minor"/>
      </rPr>
      <t>area esterna vicinanze cabiana elettrica</t>
    </r>
    <r>
      <rPr>
        <b/>
        <sz val="11"/>
        <rFont val="Calibri"/>
        <family val="2"/>
        <scheme val="minor"/>
      </rPr>
      <t>, tetto basso compreso di: pulizia, asportazione della risulta e trasporto in discarica</t>
    </r>
  </si>
  <si>
    <r>
      <t>Interventi di pulizia dell'area limitrofa alla balconata (</t>
    </r>
    <r>
      <rPr>
        <b/>
        <u/>
        <sz val="11"/>
        <rFont val="Calibri"/>
        <family val="2"/>
        <scheme val="minor"/>
      </rPr>
      <t>piano 1</t>
    </r>
    <r>
      <rPr>
        <b/>
        <sz val="11"/>
        <rFont val="Calibri"/>
        <family val="2"/>
        <scheme val="minor"/>
      </rPr>
      <t>), area esterna tetto compreso di: pulizia, asportazione della risulta e trasporto in discarica</t>
    </r>
  </si>
  <si>
    <t>QUINTO D'OBBLIGO</t>
  </si>
  <si>
    <t>PREZZO COMPLESSIVO OFFERTO PER SINGOLA VOCE DI COSTO</t>
  </si>
  <si>
    <t>TOTALE (Importo complessivo a baste d'asta escluso quinto d'obbligo + Importo del quinto d'obbligo)</t>
  </si>
  <si>
    <t>Valore unitario stimato della prestazione</t>
  </si>
  <si>
    <t>IMPORTO COMPLESSIVO A BASE D'ASTA ( escluso quinto d'obbligo):</t>
  </si>
  <si>
    <t>- di cui da attività BASE</t>
  </si>
  <si>
    <t>- di cui da attività OPZIONALE</t>
  </si>
  <si>
    <t xml:space="preserve">INPUT - Inserire il prezzo unitario offerto </t>
  </si>
  <si>
    <t>Fronte edificio - Interventi di potatura arbusti e graminacee, pulizia e scerbatura manuale delle due aiuole fronte edificio compreso di: pulizia asportazione della risulta e trasporto in discarica compresi oneri</t>
  </si>
  <si>
    <t>Diserbo totale in zone parcheggio auto e stazione elettrica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</si>
</sst>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00\ &quot;€&quot;"/>
  </numFmts>
  <fonts count="25"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1"/>
      <color rgb="FFFF0000"/>
      <name val="Calibri"/>
      <family val="2"/>
      <scheme val="minor"/>
    </font>
    <font>
      <b/>
      <u/>
      <sz val="11"/>
      <color theme="1"/>
      <name val="Calibri"/>
      <family val="2"/>
      <scheme val="minor"/>
    </font>
    <font>
      <b/>
      <u/>
      <sz val="11"/>
      <name val="Calibri"/>
      <family val="2"/>
      <scheme val="minor"/>
    </font>
    <font>
      <b/>
      <u/>
      <sz val="11"/>
      <color rgb="FFFF0000"/>
      <name val="Calibri"/>
      <family val="2"/>
      <scheme val="minor"/>
    </font>
    <font>
      <b/>
      <sz val="18"/>
      <color rgb="FFFF0000"/>
      <name val="Calibri"/>
      <family val="2"/>
      <scheme val="minor"/>
    </font>
    <font>
      <b/>
      <sz val="28"/>
      <color rgb="FFFF0000"/>
      <name val="Calibri"/>
      <family val="2"/>
      <scheme val="minor"/>
    </font>
    <font>
      <b/>
      <sz val="11"/>
      <color theme="3"/>
      <name val="Calibri"/>
      <family val="2"/>
      <scheme val="minor"/>
    </font>
    <font>
      <b/>
      <sz val="28"/>
      <color theme="3"/>
      <name val="Calibri"/>
      <family val="2"/>
      <scheme val="minor"/>
    </font>
    <font>
      <sz val="11"/>
      <color theme="1"/>
      <name val="Calibri"/>
      <family val="2"/>
      <scheme val="minor"/>
    </font>
    <font>
      <b/>
      <sz val="11"/>
      <color theme="0"/>
      <name val="Calibri"/>
      <family val="2"/>
      <scheme val="minor"/>
    </font>
    <font>
      <b/>
      <sz val="24"/>
      <color theme="3"/>
      <name val="Calibri"/>
      <family val="2"/>
      <scheme val="minor"/>
    </font>
    <font>
      <b/>
      <sz val="24"/>
      <color rgb="FF00B050"/>
      <name val="Calibri"/>
      <family val="2"/>
      <scheme val="minor"/>
    </font>
    <font>
      <b/>
      <sz val="11"/>
      <color rgb="FF00B050"/>
      <name val="Calibri"/>
      <family val="2"/>
      <scheme val="minor"/>
    </font>
    <font>
      <b/>
      <sz val="20"/>
      <color theme="3"/>
      <name val="Calibri"/>
      <family val="2"/>
      <scheme val="minor"/>
    </font>
    <font>
      <b/>
      <sz val="20"/>
      <color rgb="FF00B050"/>
      <name val="Calibri"/>
      <family val="2"/>
      <scheme val="minor"/>
    </font>
    <font>
      <b/>
      <sz val="24"/>
      <color theme="0"/>
      <name val="Calibri"/>
      <family val="2"/>
      <scheme val="minor"/>
    </font>
    <font>
      <b/>
      <sz val="16"/>
      <color theme="3"/>
      <name val="Calibri"/>
      <family val="2"/>
      <scheme val="minor"/>
    </font>
    <font>
      <b/>
      <sz val="16"/>
      <color rgb="FF00B050"/>
      <name val="Calibri"/>
      <family val="2"/>
      <scheme val="minor"/>
    </font>
    <font>
      <b/>
      <sz val="22"/>
      <color rgb="FFFF0000"/>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theme="3"/>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s>
  <cellStyleXfs count="2">
    <xf numFmtId="0" fontId="0" fillId="0" borderId="0"/>
    <xf numFmtId="9" fontId="14" fillId="0" borderId="0" applyFont="0" applyFill="0" applyBorder="0" applyAlignment="0" applyProtection="0"/>
  </cellStyleXfs>
  <cellXfs count="93">
    <xf numFmtId="0" fontId="0" fillId="0" borderId="0" xfId="0"/>
    <xf numFmtId="0" fontId="0" fillId="0" borderId="0" xfId="0" applyProtection="1"/>
    <xf numFmtId="0" fontId="0" fillId="0" borderId="0" xfId="0" applyFont="1" applyProtection="1"/>
    <xf numFmtId="0" fontId="4" fillId="0" borderId="1" xfId="0" applyFont="1" applyBorder="1" applyAlignment="1" applyProtection="1">
      <alignment horizontal="left" vertical="center" wrapText="1"/>
    </xf>
    <xf numFmtId="164" fontId="5" fillId="0" borderId="0" xfId="0" applyNumberFormat="1" applyFont="1" applyBorder="1" applyAlignment="1" applyProtection="1">
      <alignment horizontal="center" vertical="center"/>
    </xf>
    <xf numFmtId="164" fontId="1" fillId="0" borderId="0" xfId="0" applyNumberFormat="1" applyFont="1" applyFill="1" applyBorder="1" applyAlignment="1" applyProtection="1">
      <alignment horizontal="center" vertical="center"/>
      <protection locked="0"/>
    </xf>
    <xf numFmtId="164" fontId="4" fillId="0" borderId="5" xfId="0" applyNumberFormat="1" applyFont="1" applyFill="1" applyBorder="1" applyAlignment="1" applyProtection="1">
      <alignment horizontal="center" vertical="center"/>
    </xf>
    <xf numFmtId="164" fontId="12" fillId="0" borderId="3" xfId="0" applyNumberFormat="1" applyFont="1" applyFill="1" applyBorder="1" applyAlignment="1" applyProtection="1">
      <alignment horizontal="center" vertical="center"/>
    </xf>
    <xf numFmtId="3" fontId="1" fillId="0" borderId="0"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5" fillId="0" borderId="0" xfId="0" applyFont="1" applyBorder="1" applyAlignment="1" applyProtection="1">
      <alignment vertical="center" wrapText="1"/>
    </xf>
    <xf numFmtId="164" fontId="18" fillId="0" borderId="3" xfId="0" applyNumberFormat="1" applyFont="1" applyFill="1" applyBorder="1" applyAlignment="1" applyProtection="1">
      <alignment horizontal="center" vertical="center"/>
    </xf>
    <xf numFmtId="0" fontId="16" fillId="0" borderId="0" xfId="0" applyFont="1" applyBorder="1" applyAlignment="1" applyProtection="1">
      <alignment horizontal="right" vertical="center" wrapText="1"/>
    </xf>
    <xf numFmtId="164" fontId="16" fillId="0" borderId="0" xfId="0" applyNumberFormat="1" applyFont="1" applyBorder="1" applyProtection="1"/>
    <xf numFmtId="164" fontId="17" fillId="0" borderId="0" xfId="0" applyNumberFormat="1" applyFont="1" applyBorder="1" applyProtection="1"/>
    <xf numFmtId="0" fontId="0" fillId="0" borderId="0" xfId="0" applyBorder="1" applyProtection="1"/>
    <xf numFmtId="0" fontId="1" fillId="2" borderId="5" xfId="0" applyFont="1" applyFill="1" applyBorder="1" applyAlignment="1" applyProtection="1">
      <alignment horizontal="center" vertical="center" wrapText="1"/>
    </xf>
    <xf numFmtId="9" fontId="1" fillId="2" borderId="5" xfId="0" applyNumberFormat="1" applyFont="1" applyFill="1" applyBorder="1" applyAlignment="1" applyProtection="1">
      <alignment horizontal="center" vertical="center" wrapText="1"/>
    </xf>
    <xf numFmtId="9" fontId="12" fillId="2" borderId="1" xfId="0" applyNumberFormat="1" applyFont="1" applyFill="1" applyBorder="1" applyAlignment="1" applyProtection="1">
      <alignment horizontal="center" vertical="center" wrapText="1"/>
    </xf>
    <xf numFmtId="9" fontId="18" fillId="2" borderId="3" xfId="0" applyNumberFormat="1" applyFont="1" applyFill="1" applyBorder="1" applyAlignment="1" applyProtection="1">
      <alignment horizontal="center" vertical="center" wrapText="1"/>
    </xf>
    <xf numFmtId="9" fontId="4" fillId="2" borderId="1" xfId="0" applyNumberFormat="1" applyFont="1" applyFill="1" applyBorder="1" applyAlignment="1" applyProtection="1">
      <alignment horizontal="center" vertical="center" wrapText="1"/>
    </xf>
    <xf numFmtId="0" fontId="16" fillId="0" borderId="0" xfId="0" applyFont="1" applyBorder="1" applyAlignment="1" applyProtection="1">
      <alignment horizontal="right"/>
    </xf>
    <xf numFmtId="164" fontId="19" fillId="0" borderId="1" xfId="0" applyNumberFormat="1" applyFont="1" applyBorder="1" applyAlignment="1" applyProtection="1">
      <alignment vertical="center" wrapText="1"/>
    </xf>
    <xf numFmtId="164" fontId="20" fillId="0" borderId="1" xfId="0" applyNumberFormat="1" applyFont="1" applyBorder="1" applyAlignment="1" applyProtection="1">
      <alignment vertical="center" wrapText="1"/>
    </xf>
    <xf numFmtId="164" fontId="16" fillId="0" borderId="1" xfId="0" applyNumberFormat="1" applyFont="1" applyBorder="1" applyAlignment="1" applyProtection="1">
      <alignment vertical="center" wrapText="1"/>
    </xf>
    <xf numFmtId="164" fontId="17" fillId="0" borderId="1" xfId="0" applyNumberFormat="1" applyFont="1" applyBorder="1" applyAlignment="1" applyProtection="1">
      <alignment vertical="center" wrapText="1"/>
    </xf>
    <xf numFmtId="164" fontId="21" fillId="5" borderId="1" xfId="0" applyNumberFormat="1" applyFont="1" applyFill="1" applyBorder="1" applyAlignment="1" applyProtection="1">
      <alignment vertical="center" wrapText="1"/>
    </xf>
    <xf numFmtId="164" fontId="21" fillId="4" borderId="1" xfId="0" applyNumberFormat="1" applyFont="1" applyFill="1" applyBorder="1" applyAlignment="1" applyProtection="1">
      <alignment vertical="center" wrapText="1"/>
    </xf>
    <xf numFmtId="164" fontId="22" fillId="0" borderId="1" xfId="0" applyNumberFormat="1" applyFont="1" applyBorder="1" applyAlignment="1" applyProtection="1">
      <alignment vertical="center" wrapText="1"/>
    </xf>
    <xf numFmtId="164" fontId="23" fillId="0" borderId="1" xfId="0" applyNumberFormat="1" applyFont="1" applyBorder="1" applyAlignment="1" applyProtection="1">
      <alignment vertical="center" wrapText="1"/>
    </xf>
    <xf numFmtId="9" fontId="6" fillId="0" borderId="0" xfId="1" applyFont="1" applyProtection="1"/>
    <xf numFmtId="0" fontId="1" fillId="0" borderId="0" xfId="0" applyFont="1" applyProtection="1">
      <protection locked="0"/>
    </xf>
    <xf numFmtId="0" fontId="0" fillId="0" borderId="0" xfId="0" applyProtection="1">
      <protection locked="0"/>
    </xf>
    <xf numFmtId="0" fontId="0" fillId="0" borderId="0" xfId="0" applyFont="1" applyProtection="1">
      <protection locked="0"/>
    </xf>
    <xf numFmtId="0" fontId="0" fillId="0" borderId="0" xfId="0" applyFont="1" applyAlignment="1" applyProtection="1">
      <alignment horizontal="left" wrapText="1"/>
      <protection locked="0"/>
    </xf>
    <xf numFmtId="0" fontId="1" fillId="0" borderId="1" xfId="0" applyFont="1" applyBorder="1" applyAlignment="1" applyProtection="1">
      <alignment vertical="center"/>
      <protection locked="0"/>
    </xf>
    <xf numFmtId="164" fontId="1" fillId="0" borderId="1" xfId="0" applyNumberFormat="1" applyFont="1" applyBorder="1" applyAlignment="1" applyProtection="1">
      <alignment horizontal="center" vertical="center"/>
      <protection locked="0"/>
    </xf>
    <xf numFmtId="164" fontId="1" fillId="0" borderId="0" xfId="0" applyNumberFormat="1" applyFont="1" applyBorder="1" applyAlignment="1" applyProtection="1">
      <alignment horizontal="center" vertical="center"/>
      <protection locked="0"/>
    </xf>
    <xf numFmtId="0" fontId="5" fillId="0" borderId="4" xfId="0" applyFont="1" applyBorder="1" applyAlignment="1" applyProtection="1">
      <alignment vertical="center" wrapText="1"/>
      <protection locked="0"/>
    </xf>
    <xf numFmtId="164" fontId="5" fillId="0" borderId="4" xfId="0" applyNumberFormat="1" applyFont="1" applyBorder="1" applyAlignment="1" applyProtection="1">
      <alignment horizontal="center" vertical="center"/>
      <protection locked="0"/>
    </xf>
    <xf numFmtId="164" fontId="5" fillId="0" borderId="0" xfId="0" applyNumberFormat="1" applyFont="1" applyBorder="1" applyAlignment="1" applyProtection="1">
      <alignment horizontal="center" vertical="center"/>
      <protection locked="0"/>
    </xf>
    <xf numFmtId="164" fontId="0" fillId="0" borderId="0" xfId="0" applyNumberFormat="1" applyProtection="1">
      <protection locked="0"/>
    </xf>
    <xf numFmtId="9" fontId="0" fillId="0" borderId="0" xfId="1" applyFont="1" applyProtection="1">
      <protection locked="0"/>
    </xf>
    <xf numFmtId="0" fontId="1" fillId="0" borderId="0" xfId="0" applyFont="1" applyBorder="1" applyProtection="1">
      <protection locked="0"/>
    </xf>
    <xf numFmtId="0" fontId="0" fillId="0" borderId="0" xfId="0" applyBorder="1" applyProtection="1">
      <protection locked="0"/>
    </xf>
    <xf numFmtId="164" fontId="15" fillId="4" borderId="1" xfId="0" applyNumberFormat="1" applyFont="1" applyFill="1" applyBorder="1" applyAlignment="1" applyProtection="1">
      <alignment horizontal="center" vertical="center"/>
      <protection locked="0"/>
    </xf>
    <xf numFmtId="43" fontId="0" fillId="0" borderId="0" xfId="0" applyNumberFormat="1" applyProtection="1">
      <protection locked="0"/>
    </xf>
    <xf numFmtId="0" fontId="1" fillId="0" borderId="0" xfId="0" applyFont="1" applyFill="1" applyBorder="1" applyProtection="1">
      <protection locked="0"/>
    </xf>
    <xf numFmtId="0" fontId="4" fillId="0" borderId="0" xfId="0" applyFont="1" applyBorder="1" applyAlignment="1" applyProtection="1">
      <alignment horizontal="left" vertical="center" wrapText="1"/>
      <protection locked="0"/>
    </xf>
    <xf numFmtId="164" fontId="4" fillId="0" borderId="0" xfId="0" applyNumberFormat="1" applyFont="1" applyFill="1" applyBorder="1" applyAlignment="1" applyProtection="1">
      <alignment horizontal="center" vertical="center"/>
      <protection locked="0"/>
    </xf>
    <xf numFmtId="164" fontId="12" fillId="0" borderId="0" xfId="0" applyNumberFormat="1" applyFont="1" applyFill="1" applyBorder="1" applyAlignment="1" applyProtection="1">
      <alignment horizontal="center" vertical="center"/>
      <protection locked="0"/>
    </xf>
    <xf numFmtId="164" fontId="6" fillId="0" borderId="0" xfId="0" applyNumberFormat="1" applyFont="1" applyFill="1" applyBorder="1" applyAlignment="1" applyProtection="1">
      <alignment horizontal="center" vertical="center"/>
      <protection locked="0"/>
    </xf>
    <xf numFmtId="0" fontId="1" fillId="0" borderId="0" xfId="0" applyFont="1" applyFill="1" applyProtection="1">
      <protection locked="0"/>
    </xf>
    <xf numFmtId="0" fontId="0" fillId="0" borderId="0" xfId="0" applyFont="1" applyFill="1" applyBorder="1" applyAlignment="1" applyProtection="1">
      <alignment horizontal="left" vertical="center" wrapText="1"/>
      <protection locked="0"/>
    </xf>
    <xf numFmtId="0" fontId="0" fillId="0" borderId="0" xfId="0" applyFont="1" applyFill="1" applyProtection="1">
      <protection locked="0"/>
    </xf>
    <xf numFmtId="0" fontId="0" fillId="0" borderId="0" xfId="0" applyFill="1" applyProtection="1">
      <protection locked="0"/>
    </xf>
    <xf numFmtId="0" fontId="11" fillId="0" borderId="0" xfId="0" applyFont="1" applyFill="1" applyBorder="1" applyAlignment="1" applyProtection="1">
      <alignment horizontal="left" vertical="center" wrapText="1"/>
      <protection locked="0"/>
    </xf>
    <xf numFmtId="0" fontId="2" fillId="0" borderId="0" xfId="0" applyFont="1" applyProtection="1">
      <protection locked="0"/>
    </xf>
    <xf numFmtId="0" fontId="6" fillId="0" borderId="0" xfId="0" applyFont="1" applyAlignment="1" applyProtection="1">
      <alignment horizontal="left"/>
      <protection locked="0"/>
    </xf>
    <xf numFmtId="0" fontId="4"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pplyProtection="1">
      <alignment horizontal="center"/>
      <protection locked="0"/>
    </xf>
    <xf numFmtId="3" fontId="1" fillId="0" borderId="1" xfId="0" applyNumberFormat="1" applyFont="1" applyFill="1" applyBorder="1" applyAlignment="1" applyProtection="1">
      <alignment horizontal="center" vertical="center"/>
    </xf>
    <xf numFmtId="0" fontId="22" fillId="0" borderId="5" xfId="0" quotePrefix="1" applyFont="1" applyBorder="1" applyAlignment="1" applyProtection="1">
      <alignment horizontal="center" vertical="center" wrapText="1"/>
    </xf>
    <xf numFmtId="0" fontId="22" fillId="0" borderId="3" xfId="0" quotePrefix="1" applyFont="1" applyBorder="1" applyAlignment="1" applyProtection="1">
      <alignment horizontal="center" vertical="center" wrapText="1"/>
    </xf>
    <xf numFmtId="0" fontId="3" fillId="0" borderId="0" xfId="0" applyFont="1" applyAlignment="1" applyProtection="1">
      <alignment horizontal="left" vertical="top" wrapText="1"/>
    </xf>
    <xf numFmtId="0" fontId="13" fillId="0" borderId="6" xfId="0" applyFont="1" applyBorder="1" applyAlignment="1" applyProtection="1">
      <alignment horizontal="center" vertical="center" wrapText="1"/>
    </xf>
    <xf numFmtId="0" fontId="13" fillId="0" borderId="8" xfId="0" applyFont="1" applyBorder="1" applyAlignment="1" applyProtection="1">
      <alignment horizontal="center" vertical="center"/>
    </xf>
    <xf numFmtId="0" fontId="13" fillId="0" borderId="7" xfId="0" applyFont="1" applyBorder="1" applyAlignment="1" applyProtection="1">
      <alignment horizontal="center" vertical="center"/>
    </xf>
    <xf numFmtId="0" fontId="0" fillId="0" borderId="5"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3"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5" xfId="0" applyFont="1" applyBorder="1" applyAlignment="1" applyProtection="1">
      <alignment horizontal="left" vertical="top" wrapText="1"/>
    </xf>
    <xf numFmtId="0" fontId="0" fillId="0" borderId="2" xfId="0" applyFont="1" applyBorder="1" applyAlignment="1" applyProtection="1">
      <alignment horizontal="left" vertical="top" wrapText="1"/>
    </xf>
    <xf numFmtId="0" fontId="0" fillId="0" borderId="3" xfId="0" applyFont="1" applyBorder="1" applyAlignment="1" applyProtection="1">
      <alignment horizontal="left" vertical="top" wrapText="1"/>
    </xf>
    <xf numFmtId="0" fontId="0" fillId="0" borderId="5" xfId="0" applyFont="1" applyBorder="1" applyAlignment="1" applyProtection="1">
      <alignment horizontal="left" wrapText="1"/>
      <protection locked="0"/>
    </xf>
    <xf numFmtId="0" fontId="0" fillId="0" borderId="2" xfId="0" applyFont="1" applyBorder="1" applyAlignment="1" applyProtection="1">
      <alignment horizontal="left" wrapText="1"/>
      <protection locked="0"/>
    </xf>
    <xf numFmtId="0" fontId="0" fillId="0" borderId="3" xfId="0" applyFont="1" applyBorder="1" applyAlignment="1" applyProtection="1">
      <alignment horizontal="left" wrapText="1"/>
      <protection locked="0"/>
    </xf>
    <xf numFmtId="0" fontId="0" fillId="0" borderId="5" xfId="0" applyFont="1" applyBorder="1" applyAlignment="1" applyProtection="1">
      <alignment horizontal="left" wrapText="1"/>
    </xf>
    <xf numFmtId="0" fontId="0" fillId="0" borderId="2" xfId="0" applyFont="1" applyBorder="1" applyAlignment="1" applyProtection="1">
      <alignment horizontal="left" wrapText="1"/>
    </xf>
    <xf numFmtId="0" fontId="0" fillId="0" borderId="3" xfId="0" applyFont="1" applyBorder="1" applyAlignment="1" applyProtection="1">
      <alignment horizontal="left" wrapText="1"/>
    </xf>
    <xf numFmtId="0" fontId="16" fillId="0" borderId="5" xfId="0" applyFont="1" applyBorder="1" applyAlignment="1" applyProtection="1">
      <alignment horizontal="right" vertical="center" wrapText="1"/>
    </xf>
    <xf numFmtId="0" fontId="16" fillId="0" borderId="2" xfId="0" applyFont="1" applyBorder="1" applyAlignment="1" applyProtection="1">
      <alignment horizontal="right" vertical="center" wrapText="1"/>
    </xf>
    <xf numFmtId="0" fontId="10" fillId="0" borderId="0" xfId="0" applyFont="1" applyBorder="1" applyAlignment="1" applyProtection="1">
      <alignment horizontal="center" vertical="center" wrapText="1"/>
      <protection locked="0"/>
    </xf>
    <xf numFmtId="0" fontId="19" fillId="0" borderId="5" xfId="0" applyFont="1" applyBorder="1" applyAlignment="1" applyProtection="1">
      <alignment horizontal="right" vertical="center" wrapText="1"/>
    </xf>
    <xf numFmtId="0" fontId="19" fillId="0" borderId="2" xfId="0" applyFont="1" applyBorder="1" applyAlignment="1" applyProtection="1">
      <alignment horizontal="right" vertical="center" wrapText="1"/>
    </xf>
    <xf numFmtId="0" fontId="19" fillId="0" borderId="3" xfId="0" applyFont="1" applyBorder="1" applyAlignment="1" applyProtection="1">
      <alignment horizontal="right" vertical="center" wrapText="1"/>
    </xf>
    <xf numFmtId="0" fontId="21" fillId="5" borderId="5" xfId="0" applyFont="1" applyFill="1" applyBorder="1" applyAlignment="1" applyProtection="1">
      <alignment horizontal="right" vertical="center" wrapText="1"/>
    </xf>
    <xf numFmtId="0" fontId="21" fillId="5" borderId="2" xfId="0" applyFont="1" applyFill="1" applyBorder="1" applyAlignment="1" applyProtection="1">
      <alignment horizontal="right" vertical="center" wrapText="1"/>
    </xf>
    <xf numFmtId="0" fontId="21" fillId="5" borderId="3" xfId="0" applyFont="1" applyFill="1" applyBorder="1" applyAlignment="1" applyProtection="1">
      <alignment horizontal="right" vertical="center" wrapText="1"/>
    </xf>
    <xf numFmtId="0" fontId="24" fillId="3" borderId="1" xfId="0" applyFont="1" applyFill="1" applyBorder="1" applyAlignment="1" applyProtection="1">
      <alignment horizontal="center" vertical="center" wrapText="1"/>
    </xf>
  </cellXfs>
  <cellStyles count="2">
    <cellStyle name="Normale" xfId="0" builtinId="0"/>
    <cellStyle name="Percentual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444500</xdr:colOff>
      <xdr:row>14</xdr:row>
      <xdr:rowOff>127000</xdr:rowOff>
    </xdr:from>
    <xdr:to>
      <xdr:col>5</xdr:col>
      <xdr:colOff>1244600</xdr:colOff>
      <xdr:row>14</xdr:row>
      <xdr:rowOff>1130300</xdr:rowOff>
    </xdr:to>
    <xdr:sp macro="" textlink="">
      <xdr:nvSpPr>
        <xdr:cNvPr id="2" name="Freccia in giù 1">
          <a:extLst>
            <a:ext uri="{FF2B5EF4-FFF2-40B4-BE49-F238E27FC236}">
              <a16:creationId xmlns:a16="http://schemas.microsoft.com/office/drawing/2014/main" id="{8696D4FD-1091-4FBE-9E5F-E4981B19147D}"/>
            </a:ext>
          </a:extLst>
        </xdr:cNvPr>
        <xdr:cNvSpPr/>
      </xdr:nvSpPr>
      <xdr:spPr>
        <a:xfrm>
          <a:off x="15328900" y="7035800"/>
          <a:ext cx="800100" cy="1003300"/>
        </a:xfrm>
        <a:prstGeom prst="downArrow">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N49"/>
  <sheetViews>
    <sheetView tabSelected="1" topLeftCell="C1" zoomScale="60" zoomScaleNormal="60" workbookViewId="0">
      <selection activeCell="F17" sqref="F17"/>
    </sheetView>
  </sheetViews>
  <sheetFormatPr defaultColWidth="8.88671875" defaultRowHeight="14.4" x14ac:dyDescent="0.3"/>
  <cols>
    <col min="1" max="1" width="14.77734375" style="32" customWidth="1"/>
    <col min="2" max="2" width="25.44140625" style="32" customWidth="1"/>
    <col min="3" max="3" width="97.77734375" style="33" customWidth="1"/>
    <col min="4" max="4" width="15.6640625" style="33" bestFit="1" customWidth="1"/>
    <col min="5" max="5" width="31.21875" style="33" customWidth="1"/>
    <col min="6" max="6" width="24.88671875" style="33" customWidth="1"/>
    <col min="7" max="7" width="34" style="33" customWidth="1"/>
    <col min="8" max="8" width="35.21875" style="33" bestFit="1" customWidth="1"/>
    <col min="9" max="9" width="49.88671875" style="33" bestFit="1" customWidth="1"/>
    <col min="10" max="10" width="9.6640625" style="33" bestFit="1" customWidth="1"/>
    <col min="11" max="13" width="8.88671875" style="33"/>
    <col min="14" max="14" width="10.5546875" style="33" bestFit="1" customWidth="1"/>
    <col min="15" max="16384" width="8.88671875" style="33"/>
  </cols>
  <sheetData>
    <row r="1" spans="1:14" ht="92.4" customHeight="1" thickBot="1" x14ac:dyDescent="0.35">
      <c r="C1" s="67" t="s">
        <v>21</v>
      </c>
      <c r="D1" s="68"/>
      <c r="E1" s="68"/>
      <c r="F1" s="68"/>
      <c r="G1" s="68"/>
      <c r="H1" s="68"/>
      <c r="I1" s="69"/>
    </row>
    <row r="2" spans="1:14" ht="140.4" customHeight="1" thickBot="1" x14ac:dyDescent="0.35">
      <c r="C2" s="77" t="s">
        <v>5</v>
      </c>
      <c r="D2" s="78"/>
      <c r="E2" s="78"/>
      <c r="F2" s="78"/>
      <c r="G2" s="78"/>
      <c r="H2" s="78"/>
      <c r="I2" s="79"/>
    </row>
    <row r="3" spans="1:14" ht="92.4" customHeight="1" thickBot="1" x14ac:dyDescent="0.35">
      <c r="C3" s="74" t="s">
        <v>24</v>
      </c>
      <c r="D3" s="75"/>
      <c r="E3" s="75"/>
      <c r="F3" s="75"/>
      <c r="G3" s="75"/>
      <c r="H3" s="75"/>
      <c r="I3" s="76"/>
    </row>
    <row r="4" spans="1:14" ht="43.2" customHeight="1" thickBot="1" x14ac:dyDescent="0.35">
      <c r="C4" s="80" t="s">
        <v>8</v>
      </c>
      <c r="D4" s="81"/>
      <c r="E4" s="81"/>
      <c r="F4" s="81"/>
      <c r="G4" s="81"/>
      <c r="H4" s="81"/>
      <c r="I4" s="82"/>
    </row>
    <row r="5" spans="1:14" ht="16.95" customHeight="1" thickBot="1" x14ac:dyDescent="0.35">
      <c r="C5" s="34"/>
      <c r="D5" s="34"/>
      <c r="E5" s="34"/>
      <c r="F5" s="35"/>
      <c r="G5" s="35"/>
      <c r="H5" s="35"/>
      <c r="I5" s="35"/>
    </row>
    <row r="6" spans="1:14" ht="29.4" hidden="1" customHeight="1" thickBot="1" x14ac:dyDescent="0.35">
      <c r="C6" s="36" t="s">
        <v>3</v>
      </c>
      <c r="D6" s="37">
        <v>40000</v>
      </c>
      <c r="E6" s="38"/>
      <c r="F6" s="34"/>
      <c r="G6" s="34"/>
      <c r="H6" s="34"/>
      <c r="I6" s="35"/>
    </row>
    <row r="7" spans="1:14" ht="29.4" hidden="1" customHeight="1" thickBot="1" x14ac:dyDescent="0.35">
      <c r="C7" s="39" t="s">
        <v>4</v>
      </c>
      <c r="D7" s="40">
        <v>0</v>
      </c>
      <c r="E7" s="41"/>
      <c r="F7" s="34"/>
      <c r="G7" s="34"/>
      <c r="H7" s="34"/>
      <c r="I7" s="35"/>
    </row>
    <row r="8" spans="1:14" ht="114" customHeight="1" thickBot="1" x14ac:dyDescent="0.35">
      <c r="C8" s="11"/>
      <c r="D8" s="4"/>
      <c r="E8" s="4"/>
      <c r="F8" s="2"/>
      <c r="G8" s="2"/>
      <c r="H8" s="2"/>
      <c r="I8" s="92" t="str">
        <f>IF(I9&lt;=H9,"OK","ERRORE IMPORTO COMPLESSIVO OFFERTO SUPERIORE ALLA BASE D'ASTA")</f>
        <v>OK</v>
      </c>
      <c r="J8" s="1"/>
    </row>
    <row r="9" spans="1:14" ht="55.2" customHeight="1" thickBot="1" x14ac:dyDescent="0.35">
      <c r="C9" s="89" t="s">
        <v>43</v>
      </c>
      <c r="D9" s="90"/>
      <c r="E9" s="90"/>
      <c r="F9" s="90"/>
      <c r="G9" s="91"/>
      <c r="H9" s="27">
        <f>H12+H10</f>
        <v>78732</v>
      </c>
      <c r="I9" s="28">
        <f>I12+I10</f>
        <v>0</v>
      </c>
      <c r="J9" s="1"/>
    </row>
    <row r="10" spans="1:14" ht="26.4" thickBot="1" x14ac:dyDescent="0.35">
      <c r="C10" s="86" t="s">
        <v>41</v>
      </c>
      <c r="D10" s="87"/>
      <c r="E10" s="87"/>
      <c r="F10" s="87"/>
      <c r="G10" s="88"/>
      <c r="H10" s="23">
        <f>H12/5</f>
        <v>13122</v>
      </c>
      <c r="I10" s="24">
        <f>I12/5</f>
        <v>0</v>
      </c>
      <c r="J10" s="1"/>
    </row>
    <row r="11" spans="1:14" ht="31.8" thickBot="1" x14ac:dyDescent="0.65">
      <c r="C11" s="22"/>
      <c r="D11" s="22"/>
      <c r="E11" s="22"/>
      <c r="F11" s="22"/>
      <c r="G11" s="22"/>
      <c r="H11" s="14"/>
      <c r="I11" s="15"/>
      <c r="J11" s="1"/>
    </row>
    <row r="12" spans="1:14" ht="60.6" customHeight="1" thickBot="1" x14ac:dyDescent="0.35">
      <c r="C12" s="83" t="s">
        <v>45</v>
      </c>
      <c r="D12" s="84"/>
      <c r="E12" s="84"/>
      <c r="F12" s="84"/>
      <c r="G12" s="84"/>
      <c r="H12" s="25">
        <f>SUM(H17:H33)</f>
        <v>65610</v>
      </c>
      <c r="I12" s="26">
        <f>SUM(I17:I33)</f>
        <v>0</v>
      </c>
      <c r="J12" s="1"/>
      <c r="N12" s="42"/>
    </row>
    <row r="13" spans="1:14" ht="31.8" thickBot="1" x14ac:dyDescent="0.35">
      <c r="C13" s="13"/>
      <c r="D13" s="13"/>
      <c r="E13" s="13"/>
      <c r="F13" s="64" t="s">
        <v>46</v>
      </c>
      <c r="G13" s="65"/>
      <c r="H13" s="29">
        <f ca="1">SUMIF(B17:H33,"BASE",H17:H33)</f>
        <v>54600</v>
      </c>
      <c r="I13" s="30">
        <f ca="1">SUMIF(B17:I33,"BASE",I17)</f>
        <v>0</v>
      </c>
      <c r="J13" s="31">
        <f ca="1">H13/H12</f>
        <v>0.83219021490626433</v>
      </c>
    </row>
    <row r="14" spans="1:14" ht="31.8" thickBot="1" x14ac:dyDescent="0.35">
      <c r="C14" s="13"/>
      <c r="D14" s="13"/>
      <c r="E14" s="13"/>
      <c r="F14" s="64" t="s">
        <v>47</v>
      </c>
      <c r="G14" s="65"/>
      <c r="H14" s="29">
        <f ca="1">SUMIF(B17:H33,"OPZIONALE",H17:H33)</f>
        <v>11010</v>
      </c>
      <c r="I14" s="30">
        <f ca="1">SUMIF(B17:I33,"OPZIONALE",I17)</f>
        <v>0</v>
      </c>
      <c r="J14" s="31">
        <f ca="1">H14/H12</f>
        <v>0.1678097850937357</v>
      </c>
      <c r="K14" s="43"/>
    </row>
    <row r="15" spans="1:14" s="45" customFormat="1" ht="96.6" customHeight="1" thickBot="1" x14ac:dyDescent="0.65">
      <c r="A15" s="44"/>
      <c r="B15" s="44"/>
      <c r="C15" s="13"/>
      <c r="D15" s="13"/>
      <c r="E15" s="13"/>
      <c r="F15" s="13"/>
      <c r="G15" s="13"/>
      <c r="H15" s="14"/>
      <c r="I15" s="15"/>
      <c r="J15" s="16"/>
    </row>
    <row r="16" spans="1:14" ht="63" customHeight="1" thickBot="1" x14ac:dyDescent="0.35">
      <c r="A16" s="9" t="s">
        <v>33</v>
      </c>
      <c r="B16" s="9" t="s">
        <v>32</v>
      </c>
      <c r="C16" s="9" t="s">
        <v>30</v>
      </c>
      <c r="D16" s="17" t="s">
        <v>15</v>
      </c>
      <c r="E16" s="17" t="s">
        <v>44</v>
      </c>
      <c r="F16" s="21" t="s">
        <v>48</v>
      </c>
      <c r="G16" s="18" t="s">
        <v>14</v>
      </c>
      <c r="H16" s="19" t="s">
        <v>19</v>
      </c>
      <c r="I16" s="20" t="s">
        <v>42</v>
      </c>
    </row>
    <row r="17" spans="1:11" ht="39.6" customHeight="1" thickBot="1" x14ac:dyDescent="0.35">
      <c r="A17" s="3" t="s">
        <v>22</v>
      </c>
      <c r="B17" s="3" t="s">
        <v>31</v>
      </c>
      <c r="C17" s="3" t="s">
        <v>13</v>
      </c>
      <c r="D17" s="6" t="s">
        <v>12</v>
      </c>
      <c r="E17" s="6">
        <v>220</v>
      </c>
      <c r="F17" s="46"/>
      <c r="G17" s="63">
        <v>30</v>
      </c>
      <c r="H17" s="7">
        <f>E17*G17</f>
        <v>6600</v>
      </c>
      <c r="I17" s="12">
        <f>F17*G17</f>
        <v>0</v>
      </c>
    </row>
    <row r="18" spans="1:11" ht="34.799999999999997" customHeight="1" thickBot="1" x14ac:dyDescent="0.35">
      <c r="A18" s="3" t="s">
        <v>22</v>
      </c>
      <c r="B18" s="3" t="s">
        <v>31</v>
      </c>
      <c r="C18" s="3" t="s">
        <v>50</v>
      </c>
      <c r="D18" s="6" t="s">
        <v>12</v>
      </c>
      <c r="E18" s="6">
        <v>70</v>
      </c>
      <c r="F18" s="46"/>
      <c r="G18" s="63">
        <v>12</v>
      </c>
      <c r="H18" s="7">
        <f t="shared" ref="H18:H33" si="0">E18*G18</f>
        <v>840</v>
      </c>
      <c r="I18" s="12">
        <f t="shared" ref="I18:I33" si="1">F18*G18</f>
        <v>0</v>
      </c>
    </row>
    <row r="19" spans="1:11" ht="34.799999999999997" customHeight="1" thickBot="1" x14ac:dyDescent="0.35">
      <c r="A19" s="3" t="s">
        <v>22</v>
      </c>
      <c r="B19" s="3" t="s">
        <v>31</v>
      </c>
      <c r="C19" s="3" t="s">
        <v>20</v>
      </c>
      <c r="D19" s="6" t="s">
        <v>12</v>
      </c>
      <c r="E19" s="6">
        <v>350</v>
      </c>
      <c r="F19" s="46"/>
      <c r="G19" s="63">
        <v>6</v>
      </c>
      <c r="H19" s="7">
        <f>E19*G19</f>
        <v>2100</v>
      </c>
      <c r="I19" s="12">
        <f t="shared" si="1"/>
        <v>0</v>
      </c>
    </row>
    <row r="20" spans="1:11" ht="34.799999999999997" customHeight="1" thickBot="1" x14ac:dyDescent="0.35">
      <c r="A20" s="3" t="s">
        <v>22</v>
      </c>
      <c r="B20" s="3" t="s">
        <v>31</v>
      </c>
      <c r="C20" s="3" t="s">
        <v>16</v>
      </c>
      <c r="D20" s="6" t="s">
        <v>12</v>
      </c>
      <c r="E20" s="6">
        <v>120</v>
      </c>
      <c r="F20" s="46"/>
      <c r="G20" s="63">
        <v>6</v>
      </c>
      <c r="H20" s="7">
        <f t="shared" si="0"/>
        <v>720</v>
      </c>
      <c r="I20" s="12">
        <f t="shared" si="1"/>
        <v>0</v>
      </c>
    </row>
    <row r="21" spans="1:11" ht="34.799999999999997" customHeight="1" thickBot="1" x14ac:dyDescent="0.35">
      <c r="A21" s="3" t="s">
        <v>22</v>
      </c>
      <c r="B21" s="3" t="s">
        <v>31</v>
      </c>
      <c r="C21" s="3" t="s">
        <v>17</v>
      </c>
      <c r="D21" s="6" t="s">
        <v>12</v>
      </c>
      <c r="E21" s="6">
        <v>350</v>
      </c>
      <c r="F21" s="46"/>
      <c r="G21" s="63">
        <v>3</v>
      </c>
      <c r="H21" s="7">
        <f t="shared" si="0"/>
        <v>1050</v>
      </c>
      <c r="I21" s="12">
        <f t="shared" si="1"/>
        <v>0</v>
      </c>
    </row>
    <row r="22" spans="1:11" ht="34.799999999999997" customHeight="1" thickBot="1" x14ac:dyDescent="0.35">
      <c r="A22" s="3" t="s">
        <v>22</v>
      </c>
      <c r="B22" s="3" t="s">
        <v>34</v>
      </c>
      <c r="C22" s="3" t="s">
        <v>26</v>
      </c>
      <c r="D22" s="6" t="s">
        <v>12</v>
      </c>
      <c r="E22" s="6">
        <v>640</v>
      </c>
      <c r="F22" s="46"/>
      <c r="G22" s="63">
        <v>3</v>
      </c>
      <c r="H22" s="7">
        <f t="shared" si="0"/>
        <v>1920</v>
      </c>
      <c r="I22" s="12">
        <f t="shared" si="1"/>
        <v>0</v>
      </c>
    </row>
    <row r="23" spans="1:11" ht="54" customHeight="1" thickBot="1" x14ac:dyDescent="0.35">
      <c r="A23" s="3" t="s">
        <v>22</v>
      </c>
      <c r="B23" s="3" t="s">
        <v>34</v>
      </c>
      <c r="C23" s="3" t="s">
        <v>27</v>
      </c>
      <c r="D23" s="6" t="s">
        <v>12</v>
      </c>
      <c r="E23" s="6">
        <v>1380</v>
      </c>
      <c r="F23" s="46"/>
      <c r="G23" s="63">
        <v>3</v>
      </c>
      <c r="H23" s="7">
        <f t="shared" si="0"/>
        <v>4140</v>
      </c>
      <c r="I23" s="12">
        <f t="shared" si="1"/>
        <v>0</v>
      </c>
    </row>
    <row r="24" spans="1:11" ht="75.599999999999994" customHeight="1" thickBot="1" x14ac:dyDescent="0.35">
      <c r="A24" s="3" t="s">
        <v>22</v>
      </c>
      <c r="B24" s="3" t="s">
        <v>31</v>
      </c>
      <c r="C24" s="3" t="s">
        <v>18</v>
      </c>
      <c r="D24" s="6" t="s">
        <v>12</v>
      </c>
      <c r="E24" s="6">
        <v>150</v>
      </c>
      <c r="F24" s="46"/>
      <c r="G24" s="63">
        <v>3</v>
      </c>
      <c r="H24" s="7">
        <f t="shared" si="0"/>
        <v>450</v>
      </c>
      <c r="I24" s="12">
        <f t="shared" si="1"/>
        <v>0</v>
      </c>
    </row>
    <row r="25" spans="1:11" ht="57.6" customHeight="1" thickBot="1" x14ac:dyDescent="0.35">
      <c r="A25" s="3" t="s">
        <v>23</v>
      </c>
      <c r="B25" s="3" t="s">
        <v>31</v>
      </c>
      <c r="C25" s="3" t="s">
        <v>36</v>
      </c>
      <c r="D25" s="6" t="s">
        <v>12</v>
      </c>
      <c r="E25" s="6">
        <v>140</v>
      </c>
      <c r="F25" s="46"/>
      <c r="G25" s="63">
        <v>12</v>
      </c>
      <c r="H25" s="7">
        <f t="shared" si="0"/>
        <v>1680</v>
      </c>
      <c r="I25" s="12">
        <f t="shared" si="1"/>
        <v>0</v>
      </c>
      <c r="K25" s="42"/>
    </row>
    <row r="26" spans="1:11" ht="57.6" customHeight="1" thickBot="1" x14ac:dyDescent="0.35">
      <c r="A26" s="3" t="s">
        <v>23</v>
      </c>
      <c r="B26" s="3" t="s">
        <v>34</v>
      </c>
      <c r="C26" s="3" t="s">
        <v>37</v>
      </c>
      <c r="D26" s="6" t="s">
        <v>12</v>
      </c>
      <c r="E26" s="6">
        <v>140</v>
      </c>
      <c r="F26" s="46"/>
      <c r="G26" s="63">
        <v>12</v>
      </c>
      <c r="H26" s="7">
        <f t="shared" ref="H26" si="2">E26*G26</f>
        <v>1680</v>
      </c>
      <c r="I26" s="12">
        <f>F26*G26</f>
        <v>0</v>
      </c>
    </row>
    <row r="27" spans="1:11" ht="52.8" customHeight="1" thickBot="1" x14ac:dyDescent="0.35">
      <c r="A27" s="3" t="s">
        <v>23</v>
      </c>
      <c r="B27" s="3" t="s">
        <v>31</v>
      </c>
      <c r="C27" s="3" t="s">
        <v>38</v>
      </c>
      <c r="D27" s="6" t="s">
        <v>12</v>
      </c>
      <c r="E27" s="6">
        <v>840</v>
      </c>
      <c r="F27" s="46"/>
      <c r="G27" s="63">
        <v>12</v>
      </c>
      <c r="H27" s="7">
        <f t="shared" si="0"/>
        <v>10080</v>
      </c>
      <c r="I27" s="12">
        <f t="shared" si="1"/>
        <v>0</v>
      </c>
    </row>
    <row r="28" spans="1:11" ht="44.4" customHeight="1" thickBot="1" x14ac:dyDescent="0.35">
      <c r="A28" s="3" t="s">
        <v>23</v>
      </c>
      <c r="B28" s="3" t="s">
        <v>31</v>
      </c>
      <c r="C28" s="3" t="s">
        <v>39</v>
      </c>
      <c r="D28" s="6" t="s">
        <v>12</v>
      </c>
      <c r="E28" s="6">
        <v>840</v>
      </c>
      <c r="F28" s="46"/>
      <c r="G28" s="63">
        <v>12</v>
      </c>
      <c r="H28" s="7">
        <f t="shared" si="0"/>
        <v>10080</v>
      </c>
      <c r="I28" s="12">
        <f t="shared" si="1"/>
        <v>0</v>
      </c>
    </row>
    <row r="29" spans="1:11" ht="45" customHeight="1" thickBot="1" x14ac:dyDescent="0.35">
      <c r="A29" s="3" t="s">
        <v>23</v>
      </c>
      <c r="B29" s="3" t="s">
        <v>31</v>
      </c>
      <c r="C29" s="3" t="s">
        <v>40</v>
      </c>
      <c r="D29" s="6" t="s">
        <v>12</v>
      </c>
      <c r="E29" s="6">
        <v>840</v>
      </c>
      <c r="F29" s="46"/>
      <c r="G29" s="63">
        <v>12</v>
      </c>
      <c r="H29" s="7">
        <f t="shared" si="0"/>
        <v>10080</v>
      </c>
      <c r="I29" s="12">
        <f t="shared" si="1"/>
        <v>0</v>
      </c>
    </row>
    <row r="30" spans="1:11" ht="31.8" customHeight="1" thickBot="1" x14ac:dyDescent="0.35">
      <c r="A30" s="3" t="s">
        <v>23</v>
      </c>
      <c r="B30" s="3" t="s">
        <v>31</v>
      </c>
      <c r="C30" s="10" t="s">
        <v>35</v>
      </c>
      <c r="D30" s="6" t="s">
        <v>12</v>
      </c>
      <c r="E30" s="6">
        <v>70</v>
      </c>
      <c r="F30" s="46"/>
      <c r="G30" s="63">
        <v>12</v>
      </c>
      <c r="H30" s="7">
        <f t="shared" si="0"/>
        <v>840</v>
      </c>
      <c r="I30" s="12">
        <f t="shared" si="1"/>
        <v>0</v>
      </c>
    </row>
    <row r="31" spans="1:11" ht="52.2" customHeight="1" thickBot="1" x14ac:dyDescent="0.35">
      <c r="A31" s="3" t="s">
        <v>23</v>
      </c>
      <c r="B31" s="3" t="s">
        <v>31</v>
      </c>
      <c r="C31" s="10" t="s">
        <v>49</v>
      </c>
      <c r="D31" s="6" t="s">
        <v>12</v>
      </c>
      <c r="E31" s="6">
        <v>140</v>
      </c>
      <c r="F31" s="46"/>
      <c r="G31" s="63">
        <v>72</v>
      </c>
      <c r="H31" s="7">
        <f t="shared" si="0"/>
        <v>10080</v>
      </c>
      <c r="I31" s="12">
        <f t="shared" si="1"/>
        <v>0</v>
      </c>
    </row>
    <row r="32" spans="1:11" ht="47.4" customHeight="1" thickBot="1" x14ac:dyDescent="0.35">
      <c r="A32" s="3" t="s">
        <v>23</v>
      </c>
      <c r="B32" s="3" t="s">
        <v>34</v>
      </c>
      <c r="C32" s="10" t="s">
        <v>28</v>
      </c>
      <c r="D32" s="6" t="s">
        <v>12</v>
      </c>
      <c r="E32" s="6">
        <v>750</v>
      </c>
      <c r="F32" s="46"/>
      <c r="G32" s="63">
        <v>1</v>
      </c>
      <c r="H32" s="7">
        <f t="shared" si="0"/>
        <v>750</v>
      </c>
      <c r="I32" s="12">
        <f t="shared" si="1"/>
        <v>0</v>
      </c>
    </row>
    <row r="33" spans="1:10" ht="51" customHeight="1" thickBot="1" x14ac:dyDescent="0.35">
      <c r="A33" s="3" t="s">
        <v>23</v>
      </c>
      <c r="B33" s="3" t="s">
        <v>34</v>
      </c>
      <c r="C33" s="10" t="s">
        <v>29</v>
      </c>
      <c r="D33" s="6" t="s">
        <v>12</v>
      </c>
      <c r="E33" s="6">
        <v>280</v>
      </c>
      <c r="F33" s="46"/>
      <c r="G33" s="63">
        <v>9</v>
      </c>
      <c r="H33" s="7">
        <f t="shared" si="0"/>
        <v>2520</v>
      </c>
      <c r="I33" s="12">
        <f t="shared" si="1"/>
        <v>0</v>
      </c>
      <c r="J33" s="47"/>
    </row>
    <row r="34" spans="1:10" ht="43.2" customHeight="1" x14ac:dyDescent="0.3">
      <c r="A34" s="48"/>
      <c r="C34" s="49"/>
      <c r="D34" s="50"/>
      <c r="E34" s="50"/>
      <c r="F34" s="5"/>
      <c r="G34" s="8"/>
      <c r="H34" s="51"/>
      <c r="I34" s="52"/>
    </row>
    <row r="35" spans="1:10" ht="72" customHeight="1" x14ac:dyDescent="0.3">
      <c r="A35" s="48"/>
      <c r="C35" s="85" t="s">
        <v>25</v>
      </c>
      <c r="D35" s="85"/>
      <c r="E35" s="85"/>
      <c r="F35" s="85"/>
      <c r="G35" s="85"/>
      <c r="H35" s="85"/>
      <c r="I35" s="85"/>
    </row>
    <row r="36" spans="1:10" ht="11.4" customHeight="1" x14ac:dyDescent="0.3">
      <c r="C36" s="34"/>
      <c r="D36" s="34"/>
      <c r="E36" s="34"/>
      <c r="F36" s="34"/>
      <c r="G36" s="34"/>
      <c r="H36" s="34"/>
      <c r="I36" s="34"/>
    </row>
    <row r="37" spans="1:10" ht="11.4" customHeight="1" thickBot="1" x14ac:dyDescent="0.35">
      <c r="C37" s="34"/>
      <c r="D37" s="34"/>
      <c r="E37" s="34"/>
      <c r="F37" s="34"/>
      <c r="G37" s="34"/>
      <c r="H37" s="34"/>
      <c r="I37" s="34"/>
    </row>
    <row r="38" spans="1:10" ht="39.6" customHeight="1" thickBot="1" x14ac:dyDescent="0.35">
      <c r="C38" s="70" t="s">
        <v>9</v>
      </c>
      <c r="D38" s="71"/>
      <c r="E38" s="71"/>
      <c r="F38" s="72"/>
      <c r="G38" s="46"/>
      <c r="H38" s="34"/>
      <c r="I38" s="34"/>
    </row>
    <row r="39" spans="1:10" ht="41.4" customHeight="1" thickBot="1" x14ac:dyDescent="0.35">
      <c r="C39" s="70" t="s">
        <v>10</v>
      </c>
      <c r="D39" s="71"/>
      <c r="E39" s="71"/>
      <c r="F39" s="72"/>
      <c r="G39" s="46"/>
      <c r="H39" s="34"/>
      <c r="I39" s="34"/>
    </row>
    <row r="40" spans="1:10" s="56" customFormat="1" ht="41.4" customHeight="1" x14ac:dyDescent="0.3">
      <c r="A40" s="53"/>
      <c r="B40" s="53"/>
      <c r="C40" s="54"/>
      <c r="D40" s="54"/>
      <c r="E40" s="54"/>
      <c r="F40" s="54"/>
      <c r="G40" s="5"/>
      <c r="H40" s="55"/>
      <c r="I40" s="55"/>
    </row>
    <row r="41" spans="1:10" s="56" customFormat="1" ht="27.6" customHeight="1" x14ac:dyDescent="0.3">
      <c r="A41" s="53"/>
      <c r="B41" s="53"/>
      <c r="C41" s="57"/>
      <c r="D41" s="54"/>
      <c r="E41" s="54"/>
      <c r="F41" s="54"/>
      <c r="G41" s="5"/>
      <c r="H41" s="55"/>
      <c r="I41" s="55"/>
    </row>
    <row r="42" spans="1:10" x14ac:dyDescent="0.3">
      <c r="C42" s="34"/>
      <c r="D42" s="34"/>
      <c r="E42" s="34"/>
      <c r="F42" s="34"/>
      <c r="G42" s="34"/>
      <c r="H42" s="34"/>
      <c r="I42" s="34"/>
    </row>
    <row r="43" spans="1:10" ht="30.6" customHeight="1" x14ac:dyDescent="0.3">
      <c r="C43" s="73" t="s">
        <v>11</v>
      </c>
      <c r="D43" s="73"/>
      <c r="E43" s="73"/>
      <c r="F43" s="73"/>
      <c r="G43" s="73"/>
      <c r="H43" s="73"/>
      <c r="I43" s="73"/>
    </row>
    <row r="44" spans="1:10" ht="36.6" customHeight="1" x14ac:dyDescent="0.3">
      <c r="C44" s="66" t="s">
        <v>7</v>
      </c>
      <c r="D44" s="66"/>
      <c r="E44" s="66"/>
      <c r="F44" s="66"/>
      <c r="G44" s="66"/>
      <c r="H44" s="66"/>
      <c r="I44" s="66"/>
    </row>
    <row r="45" spans="1:10" x14ac:dyDescent="0.3">
      <c r="C45" s="58"/>
      <c r="D45" s="58"/>
      <c r="E45" s="58"/>
      <c r="F45" s="58"/>
      <c r="G45" s="58"/>
      <c r="H45" s="58"/>
      <c r="I45" s="58"/>
    </row>
    <row r="46" spans="1:10" x14ac:dyDescent="0.3">
      <c r="C46" s="59"/>
      <c r="D46" s="58"/>
      <c r="E46" s="58"/>
      <c r="F46" s="58"/>
      <c r="G46" s="58"/>
      <c r="H46" s="58"/>
      <c r="I46" s="58"/>
    </row>
    <row r="47" spans="1:10" x14ac:dyDescent="0.3">
      <c r="C47" s="60" t="s">
        <v>1</v>
      </c>
      <c r="D47" s="61"/>
      <c r="E47" s="61"/>
      <c r="F47" s="61"/>
      <c r="G47" s="61"/>
      <c r="H47" s="61"/>
      <c r="I47" s="60" t="s">
        <v>6</v>
      </c>
    </row>
    <row r="48" spans="1:10" x14ac:dyDescent="0.3">
      <c r="C48" s="61"/>
      <c r="D48" s="61"/>
      <c r="E48" s="61"/>
      <c r="F48" s="61"/>
      <c r="G48" s="61"/>
      <c r="H48" s="61"/>
      <c r="I48" s="61"/>
    </row>
    <row r="49" spans="3:9" x14ac:dyDescent="0.3">
      <c r="C49" s="61" t="s">
        <v>2</v>
      </c>
      <c r="D49" s="61"/>
      <c r="E49" s="61"/>
      <c r="F49" s="61"/>
      <c r="G49" s="61"/>
      <c r="H49" s="61"/>
      <c r="I49" s="62" t="s">
        <v>0</v>
      </c>
    </row>
  </sheetData>
  <sheetProtection algorithmName="SHA-512" hashValue="p+HB2pP4qeDpxhF3Hp52d2zaS6GSbfYaawUgHAPcFiWLZYwRvKIGbQFh+1MdsBnOV721icO15uN0BTB1YPCIWw==" saltValue="kav1AKLUTf1y6NbW8THSbA==" spinCount="100000" sheet="1" selectLockedCells="1"/>
  <mergeCells count="14">
    <mergeCell ref="F14:G14"/>
    <mergeCell ref="C44:I44"/>
    <mergeCell ref="C1:I1"/>
    <mergeCell ref="C38:F38"/>
    <mergeCell ref="C43:I43"/>
    <mergeCell ref="C39:F39"/>
    <mergeCell ref="C3:I3"/>
    <mergeCell ref="C2:I2"/>
    <mergeCell ref="C4:I4"/>
    <mergeCell ref="C12:G12"/>
    <mergeCell ref="C35:I35"/>
    <mergeCell ref="C10:G10"/>
    <mergeCell ref="C9:G9"/>
    <mergeCell ref="F13:G13"/>
  </mergeCells>
  <pageMargins left="0.7" right="0.7" top="0.75" bottom="0.75" header="0.3" footer="0.3"/>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2026-03-26T09:43:41Z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ies>
</file>